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<sst xmlns="http://schemas.openxmlformats.org/spreadsheetml/2006/main" count="211" uniqueCount="173">
  <si>
    <t>东大新村旧屋区改造项目附属间处置情况表</t>
  </si>
  <si>
    <t>序号</t>
  </si>
  <si>
    <t>产权人(使用人）</t>
  </si>
  <si>
    <t>房屋座落</t>
  </si>
  <si>
    <t>附属间建筑面积
（m²)</t>
  </si>
  <si>
    <t>附属间确权面积
（m²)</t>
  </si>
  <si>
    <t>房屋结构及补偿单价（元/m²）</t>
  </si>
  <si>
    <t>成新率</t>
  </si>
  <si>
    <t>是否我司职工或其配偶</t>
  </si>
  <si>
    <t>处置价格（元）</t>
  </si>
  <si>
    <t>宋鲁杭、王晓、王新宇</t>
  </si>
  <si>
    <t>鼓楼区东大路117号10#楼101单元</t>
  </si>
  <si>
    <t>是</t>
  </si>
  <si>
    <t>王江</t>
  </si>
  <si>
    <t>鼓楼区东大路117号10#楼102单元</t>
  </si>
  <si>
    <t>周虹</t>
  </si>
  <si>
    <t>鼓楼区东大路117号10#楼201单元</t>
  </si>
  <si>
    <t>陈榕</t>
  </si>
  <si>
    <t>鼓楼区东大路117号10#楼301单元</t>
  </si>
  <si>
    <t>柯武城</t>
  </si>
  <si>
    <t>鼓楼区东大路117号10#楼302单元</t>
  </si>
  <si>
    <t>陈强、陈红</t>
  </si>
  <si>
    <t>鼓楼区东大路117号10#楼401单元</t>
  </si>
  <si>
    <t>叶先宏</t>
  </si>
  <si>
    <t>鼓楼区东大路117号10#楼501单元</t>
  </si>
  <si>
    <t>郑伟</t>
  </si>
  <si>
    <t>鼓楼区东大路117号10#楼502单元</t>
  </si>
  <si>
    <t>李学磊</t>
  </si>
  <si>
    <t>鼓楼区东大路117号10#楼601单元</t>
  </si>
  <si>
    <t>陈怡</t>
  </si>
  <si>
    <t>鼓楼区东大路117号10#楼602单元</t>
  </si>
  <si>
    <t>郑云霖</t>
  </si>
  <si>
    <t>鼓楼区东大路117号20#楼202单元</t>
  </si>
  <si>
    <t>黄玉琰</t>
  </si>
  <si>
    <t>鼓楼区东大路117号20#楼203单元</t>
  </si>
  <si>
    <t>林英</t>
  </si>
  <si>
    <t>鼓楼区东大路117号20#楼204单元</t>
  </si>
  <si>
    <t>鼓楼区东大路117号20#楼301单元</t>
  </si>
  <si>
    <t>陈文</t>
  </si>
  <si>
    <t>鼓楼区东大路117号20#楼302单元</t>
  </si>
  <si>
    <t>刘容魁</t>
  </si>
  <si>
    <t>鼓楼区东大路117号20#楼303单元</t>
  </si>
  <si>
    <t>江春华</t>
  </si>
  <si>
    <t>鼓楼区东大路117号20#楼304单元</t>
  </si>
  <si>
    <t>林黎明</t>
  </si>
  <si>
    <t>鼓楼区东大路117号20#楼401单元</t>
  </si>
  <si>
    <t>张孟辉</t>
  </si>
  <si>
    <t>鼓楼区东大路117号20#楼402单元</t>
  </si>
  <si>
    <t>吴荔东、朱雪琼</t>
  </si>
  <si>
    <t>鼓楼区东大路117号20#楼403单元</t>
  </si>
  <si>
    <t>卓青峰</t>
  </si>
  <si>
    <t>鼓楼区东大路117号20#楼404单元</t>
  </si>
  <si>
    <t>郑宝奇、李桂玉</t>
  </si>
  <si>
    <t>鼓楼区东大路117号20#楼501单元</t>
  </si>
  <si>
    <t>杨玉华</t>
  </si>
  <si>
    <t>鼓楼区东大路117号20#楼502单元</t>
  </si>
  <si>
    <t>陈佳幸</t>
  </si>
  <si>
    <t>鼓楼区东大路117号20#楼503单元</t>
  </si>
  <si>
    <t>朱翔、郭梅霞</t>
  </si>
  <si>
    <t>鼓楼区东大路117号20#楼504单元</t>
  </si>
  <si>
    <t>曾龙华</t>
  </si>
  <si>
    <t>鼓楼区东大路117号20#楼601单元</t>
  </si>
  <si>
    <t>高增法、王游宾、高文浩</t>
  </si>
  <si>
    <t>鼓楼区东大路117号20#楼602单元</t>
  </si>
  <si>
    <t>卓颖、廖建峰</t>
  </si>
  <si>
    <t>鼓楼区东大路117号20#楼603单元</t>
  </si>
  <si>
    <t>岳亚伟 、王泳洁</t>
  </si>
  <si>
    <t>鼓楼区东大路117号25#楼101单元</t>
  </si>
  <si>
    <t>赵华成</t>
  </si>
  <si>
    <t>鼓楼区东大路117号25#楼102单元</t>
  </si>
  <si>
    <t>陈秀美</t>
  </si>
  <si>
    <t>鼓楼区东大路117号25#楼103单元</t>
  </si>
  <si>
    <t>卓澜波</t>
  </si>
  <si>
    <t>鼓楼区东大路117号25#楼104单元</t>
  </si>
  <si>
    <t>陈伟寅</t>
  </si>
  <si>
    <t>鼓楼区东大路117号25#楼105单元</t>
  </si>
  <si>
    <t>邹襄平</t>
  </si>
  <si>
    <t>鼓楼区东大路117号25#楼201单元</t>
  </si>
  <si>
    <t>林柏卿</t>
  </si>
  <si>
    <t>鼓楼区东大路117号25#楼202单元</t>
  </si>
  <si>
    <t>田惠华、田惠芳</t>
  </si>
  <si>
    <t>鼓楼区东大路117号25#楼203单元</t>
  </si>
  <si>
    <t>钟国全</t>
  </si>
  <si>
    <t>鼓楼区东大路117号25#楼206单元</t>
  </si>
  <si>
    <t>张杰</t>
  </si>
  <si>
    <t>鼓楼区东大路117号25#楼301单元</t>
  </si>
  <si>
    <t>陈春生</t>
  </si>
  <si>
    <t>鼓楼区东大路117号25#楼303单元</t>
  </si>
  <si>
    <t>董宁</t>
  </si>
  <si>
    <t>鼓楼区东大路117号25#楼304单元</t>
  </si>
  <si>
    <t>欧阳嵩</t>
  </si>
  <si>
    <t>鼓楼区东大路117号25#楼305单元</t>
  </si>
  <si>
    <t>李为禄</t>
  </si>
  <si>
    <t>鼓楼区东大路117号25#楼306单元</t>
  </si>
  <si>
    <t>郑允</t>
  </si>
  <si>
    <t>鼓楼区东大路117号25#楼401单元</t>
  </si>
  <si>
    <t>郑建彬</t>
  </si>
  <si>
    <t>鼓楼区东大路117号25#楼402单元</t>
  </si>
  <si>
    <t>郑瑰青</t>
  </si>
  <si>
    <t>鼓楼区东大路117号25#楼403单元</t>
  </si>
  <si>
    <t>卢晓筠</t>
  </si>
  <si>
    <t>鼓楼区东大路117号25#楼404单元</t>
  </si>
  <si>
    <t>朱海</t>
  </si>
  <si>
    <t>鼓楼区东大路117号25#楼405单元</t>
  </si>
  <si>
    <t>高扬</t>
  </si>
  <si>
    <t>鼓楼区东大路117号25#楼406单元</t>
  </si>
  <si>
    <t>马丽香</t>
  </si>
  <si>
    <t>鼓楼区东大路117号25#楼501单元</t>
  </si>
  <si>
    <t>杨彬</t>
  </si>
  <si>
    <t>鼓楼区东大路117号25#楼502单元</t>
  </si>
  <si>
    <t>陈德官</t>
  </si>
  <si>
    <t>鼓楼区东大路117号25#楼504单元</t>
  </si>
  <si>
    <t>陈锦高</t>
  </si>
  <si>
    <t>鼓楼区东大路117号25#楼506单元</t>
  </si>
  <si>
    <t>肖炳成</t>
  </si>
  <si>
    <t>鼓楼区东大路117号13#楼102单元</t>
  </si>
  <si>
    <t>李香贵、叶中秀、李航</t>
  </si>
  <si>
    <t>鼓楼区东大路117号13#楼202单元</t>
  </si>
  <si>
    <t>翁英恒</t>
  </si>
  <si>
    <t>鼓楼区东大路117号13#楼302单元</t>
  </si>
  <si>
    <t>陈传熙</t>
  </si>
  <si>
    <t>鼓楼区东大路117号13#楼401单元</t>
  </si>
  <si>
    <t>林祖成</t>
  </si>
  <si>
    <t>鼓楼区东大路117号13#楼502单元</t>
  </si>
  <si>
    <t>郑遒</t>
  </si>
  <si>
    <t>鼓楼区东大路117号13#楼509单元</t>
  </si>
  <si>
    <t>陈筱雯</t>
  </si>
  <si>
    <t>鼓楼区东大路117号13#楼606单元</t>
  </si>
  <si>
    <t>颜琦</t>
  </si>
  <si>
    <t>鼓楼区东大路117号13#楼609单元</t>
  </si>
  <si>
    <t>吴子毅、王萍</t>
  </si>
  <si>
    <t>鼓楼区东大路117号13#楼704单元</t>
  </si>
  <si>
    <t>欧阳江</t>
  </si>
  <si>
    <t>鼓楼区东大路117号13#楼706单元</t>
  </si>
  <si>
    <t>郑学金、郑婷</t>
  </si>
  <si>
    <t>鼓楼区东大路117号13#楼708单元</t>
  </si>
  <si>
    <t>林信远</t>
  </si>
  <si>
    <t>鼓楼区东大路117号13#楼709单元</t>
  </si>
  <si>
    <t>许继松</t>
  </si>
  <si>
    <t>鼓楼区东大路117号14#楼406单元</t>
  </si>
  <si>
    <t>林锦聪</t>
  </si>
  <si>
    <t>鼓楼区东大路117号14#楼606单元</t>
  </si>
  <si>
    <t>蔡奇扬</t>
  </si>
  <si>
    <t>鼓楼区东大路117号14#楼706单元</t>
  </si>
  <si>
    <t>林治</t>
  </si>
  <si>
    <t>鼓楼区东大路117号14#楼107单元</t>
  </si>
  <si>
    <t>文畅</t>
  </si>
  <si>
    <t>鼓楼区东大路117号14#楼207单元</t>
  </si>
  <si>
    <t>卢淑榕</t>
  </si>
  <si>
    <t>鼓楼区东大路117号14#楼307单元</t>
  </si>
  <si>
    <t>程钦铭</t>
  </si>
  <si>
    <t>鼓楼区东大路117号14#楼407单元</t>
  </si>
  <si>
    <t>冯秀珍、叶岚</t>
  </si>
  <si>
    <t>鼓楼区东大路117号14#楼507单元</t>
  </si>
  <si>
    <t>黄华</t>
  </si>
  <si>
    <t>鼓楼区东大路117号14#楼707单元</t>
  </si>
  <si>
    <t>审核人员：</t>
  </si>
  <si>
    <t>东大新村旧屋区改造项目公有住房处置情况表</t>
  </si>
  <si>
    <t>使用人</t>
  </si>
  <si>
    <t>产权性质</t>
  </si>
  <si>
    <t>确权面积
（m²)</t>
  </si>
  <si>
    <t>成新率%</t>
  </si>
  <si>
    <t>处置单价</t>
  </si>
  <si>
    <t>处置价格</t>
  </si>
  <si>
    <t>徐智刚</t>
  </si>
  <si>
    <t>鼓楼区东大路117号20#楼101单元</t>
  </si>
  <si>
    <t>其他</t>
  </si>
  <si>
    <t>邱宏亮</t>
  </si>
  <si>
    <t>鼓楼区东大路117号20#楼103单元</t>
  </si>
  <si>
    <t>施宇</t>
  </si>
  <si>
    <t>鼓楼区东大路117号22#楼02、14单元</t>
  </si>
  <si>
    <t>办公（有产权）</t>
  </si>
  <si>
    <t>无产权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</si>
</sst>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>
      <alignment horizontal="center" vertical="center" wrapText="1"/>
    </xf>
    <xf numFmtId="9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opLeftCell="A51" workbookViewId="0">
      <selection activeCell="M21" sqref="M21"/>
    </sheetView>
  </sheetViews>
  <sheetFormatPr defaultColWidth="9" defaultRowHeight="13.5"/>
  <cols>
    <col min="1" max="1" width="11" customWidth="1"/>
    <col min="2" max="2" width="14.5" customWidth="1"/>
    <col min="3" max="3" width="32.75" customWidth="1"/>
    <col min="4" max="4" width="9.75" customWidth="1"/>
    <col min="5" max="5" width="10.5" customWidth="1"/>
    <col min="6" max="6" width="11.25" customWidth="1"/>
    <col min="7" max="7" width="10" customWidth="1"/>
    <col min="8" max="8" width="14.25" customWidth="1"/>
    <col min="9" max="9" width="18.125" style="14" customWidth="1"/>
    <col min="10" max="10" width="22.25" customWidth="1"/>
  </cols>
  <sheetData>
    <row r="1" ht="58" customHeight="1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ht="42.75" spans="1:9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ht="34" customHeight="1" spans="1:9">
      <c r="A3" s="17">
        <v>1</v>
      </c>
      <c r="B3" s="17" t="s">
        <v>10</v>
      </c>
      <c r="C3" s="18" t="s">
        <v>11</v>
      </c>
      <c r="D3" s="18">
        <v>2.82</v>
      </c>
      <c r="E3" s="17">
        <f t="shared" ref="E3:E38" si="0">ROUND(D3*0.5,2)</f>
        <v>1.41</v>
      </c>
      <c r="F3" s="17">
        <v>2300</v>
      </c>
      <c r="G3" s="19">
        <v>0.6</v>
      </c>
      <c r="H3" s="20" t="s">
        <v>12</v>
      </c>
      <c r="I3" s="43">
        <f t="shared" ref="I3:I7" si="1">E3*(6075+F3*G3)</f>
        <v>10511.55</v>
      </c>
    </row>
    <row r="4" ht="34" customHeight="1" spans="1:9">
      <c r="A4" s="17">
        <f t="shared" ref="A4:A67" si="2">A3+1</f>
        <v>2</v>
      </c>
      <c r="B4" s="21" t="s">
        <v>13</v>
      </c>
      <c r="C4" s="18" t="s">
        <v>14</v>
      </c>
      <c r="D4" s="18">
        <v>3.06</v>
      </c>
      <c r="E4" s="17">
        <f t="shared" si="0"/>
        <v>1.53</v>
      </c>
      <c r="F4" s="17">
        <v>2300</v>
      </c>
      <c r="G4" s="19">
        <v>0.6</v>
      </c>
      <c r="H4" s="20" t="s">
        <v>12</v>
      </c>
      <c r="I4" s="43">
        <f t="shared" si="1"/>
        <v>11406.15</v>
      </c>
    </row>
    <row r="5" ht="34" customHeight="1" spans="1:9">
      <c r="A5" s="22">
        <f t="shared" si="2"/>
        <v>3</v>
      </c>
      <c r="B5" s="23" t="s">
        <v>15</v>
      </c>
      <c r="C5" s="24" t="s">
        <v>16</v>
      </c>
      <c r="D5" s="24">
        <v>2.82</v>
      </c>
      <c r="E5" s="23">
        <f t="shared" si="0"/>
        <v>1.41</v>
      </c>
      <c r="F5" s="23">
        <v>2300</v>
      </c>
      <c r="G5" s="25">
        <v>0.6</v>
      </c>
      <c r="H5" s="26"/>
      <c r="I5" s="44">
        <f t="shared" ref="I5:I13" si="3">E5*(16300+F5*G5)</f>
        <v>24928.8</v>
      </c>
    </row>
    <row r="6" ht="34" customHeight="1" spans="1:9">
      <c r="A6" s="17">
        <f t="shared" si="2"/>
        <v>4</v>
      </c>
      <c r="B6" s="17" t="s">
        <v>17</v>
      </c>
      <c r="C6" s="18" t="s">
        <v>18</v>
      </c>
      <c r="D6" s="18">
        <v>2.82</v>
      </c>
      <c r="E6" s="17">
        <f t="shared" si="0"/>
        <v>1.41</v>
      </c>
      <c r="F6" s="17">
        <v>2300</v>
      </c>
      <c r="G6" s="19">
        <v>0.6</v>
      </c>
      <c r="H6" s="20"/>
      <c r="I6" s="43">
        <f t="shared" si="3"/>
        <v>24928.8</v>
      </c>
    </row>
    <row r="7" ht="34" customHeight="1" spans="1:9">
      <c r="A7" s="17">
        <f t="shared" si="2"/>
        <v>5</v>
      </c>
      <c r="B7" s="17" t="s">
        <v>19</v>
      </c>
      <c r="C7" s="18" t="s">
        <v>20</v>
      </c>
      <c r="D7" s="18">
        <v>2.82</v>
      </c>
      <c r="E7" s="17">
        <f t="shared" si="0"/>
        <v>1.41</v>
      </c>
      <c r="F7" s="17">
        <v>2300</v>
      </c>
      <c r="G7" s="19">
        <v>0.6</v>
      </c>
      <c r="H7" s="20" t="s">
        <v>12</v>
      </c>
      <c r="I7" s="43">
        <f t="shared" si="1"/>
        <v>10511.55</v>
      </c>
    </row>
    <row r="8" ht="34" customHeight="1" spans="1:9">
      <c r="A8" s="17">
        <f t="shared" si="2"/>
        <v>6</v>
      </c>
      <c r="B8" s="17" t="s">
        <v>21</v>
      </c>
      <c r="C8" s="18" t="s">
        <v>22</v>
      </c>
      <c r="D8" s="18">
        <v>2.82</v>
      </c>
      <c r="E8" s="17">
        <f t="shared" si="0"/>
        <v>1.41</v>
      </c>
      <c r="F8" s="17">
        <v>2300</v>
      </c>
      <c r="G8" s="19">
        <v>0.6</v>
      </c>
      <c r="H8" s="20"/>
      <c r="I8" s="43">
        <f t="shared" si="3"/>
        <v>24928.8</v>
      </c>
    </row>
    <row r="9" ht="34" customHeight="1" spans="1:9">
      <c r="A9" s="17">
        <f t="shared" si="2"/>
        <v>7</v>
      </c>
      <c r="B9" s="17" t="s">
        <v>23</v>
      </c>
      <c r="C9" s="18" t="s">
        <v>24</v>
      </c>
      <c r="D9" s="27">
        <v>2.95</v>
      </c>
      <c r="E9" s="17">
        <f t="shared" si="0"/>
        <v>1.48</v>
      </c>
      <c r="F9" s="17">
        <v>2300</v>
      </c>
      <c r="G9" s="19">
        <v>0.6</v>
      </c>
      <c r="H9" s="20"/>
      <c r="I9" s="43">
        <f t="shared" si="3"/>
        <v>26166.4</v>
      </c>
    </row>
    <row r="10" ht="34" customHeight="1" spans="1:9">
      <c r="A10" s="17">
        <f t="shared" si="2"/>
        <v>8</v>
      </c>
      <c r="B10" s="17" t="s">
        <v>25</v>
      </c>
      <c r="C10" s="18" t="s">
        <v>26</v>
      </c>
      <c r="D10" s="27">
        <v>2.95</v>
      </c>
      <c r="E10" s="17">
        <f t="shared" si="0"/>
        <v>1.48</v>
      </c>
      <c r="F10" s="17">
        <v>2300</v>
      </c>
      <c r="G10" s="19">
        <v>0.6</v>
      </c>
      <c r="H10" s="20"/>
      <c r="I10" s="43">
        <f t="shared" si="3"/>
        <v>26166.4</v>
      </c>
    </row>
    <row r="11" ht="34" customHeight="1" spans="1:9">
      <c r="A11" s="17">
        <f t="shared" si="2"/>
        <v>9</v>
      </c>
      <c r="B11" s="17" t="s">
        <v>27</v>
      </c>
      <c r="C11" s="18" t="s">
        <v>28</v>
      </c>
      <c r="D11" s="27">
        <v>2.98</v>
      </c>
      <c r="E11" s="17">
        <f t="shared" si="0"/>
        <v>1.49</v>
      </c>
      <c r="F11" s="17">
        <v>2300</v>
      </c>
      <c r="G11" s="19">
        <v>0.6</v>
      </c>
      <c r="H11" s="20"/>
      <c r="I11" s="43">
        <f t="shared" si="3"/>
        <v>26343.2</v>
      </c>
    </row>
    <row r="12" ht="34" customHeight="1" spans="1:9">
      <c r="A12" s="17">
        <f t="shared" si="2"/>
        <v>10</v>
      </c>
      <c r="B12" s="17" t="s">
        <v>29</v>
      </c>
      <c r="C12" s="18" t="s">
        <v>30</v>
      </c>
      <c r="D12" s="27">
        <v>2.98</v>
      </c>
      <c r="E12" s="17">
        <f t="shared" si="0"/>
        <v>1.49</v>
      </c>
      <c r="F12" s="17">
        <v>2300</v>
      </c>
      <c r="G12" s="19">
        <v>0.6</v>
      </c>
      <c r="H12" s="20"/>
      <c r="I12" s="43">
        <f t="shared" si="3"/>
        <v>26343.2</v>
      </c>
    </row>
    <row r="13" ht="34" customHeight="1" spans="1:9">
      <c r="A13" s="17">
        <f t="shared" si="2"/>
        <v>11</v>
      </c>
      <c r="B13" s="17" t="s">
        <v>31</v>
      </c>
      <c r="C13" s="28" t="s">
        <v>32</v>
      </c>
      <c r="D13" s="17">
        <v>3.78</v>
      </c>
      <c r="E13" s="17">
        <f t="shared" si="0"/>
        <v>1.89</v>
      </c>
      <c r="F13" s="17">
        <v>2300</v>
      </c>
      <c r="G13" s="19">
        <v>0.6</v>
      </c>
      <c r="H13" s="29"/>
      <c r="I13" s="45">
        <f t="shared" si="3"/>
        <v>33415.2</v>
      </c>
    </row>
    <row r="14" ht="34" customHeight="1" spans="1:9">
      <c r="A14" s="17">
        <f t="shared" si="2"/>
        <v>12</v>
      </c>
      <c r="B14" s="17" t="s">
        <v>33</v>
      </c>
      <c r="C14" s="28" t="s">
        <v>34</v>
      </c>
      <c r="D14" s="17">
        <v>3.87</v>
      </c>
      <c r="E14" s="17">
        <f t="shared" si="0"/>
        <v>1.94</v>
      </c>
      <c r="F14" s="17">
        <v>2300</v>
      </c>
      <c r="G14" s="19">
        <v>0.6</v>
      </c>
      <c r="H14" s="29" t="s">
        <v>12</v>
      </c>
      <c r="I14" s="45">
        <f>E14*(6075+F14*G14)</f>
        <v>14462.7</v>
      </c>
    </row>
    <row r="15" ht="34" customHeight="1" spans="1:9">
      <c r="A15" s="17">
        <f t="shared" si="2"/>
        <v>13</v>
      </c>
      <c r="B15" s="17" t="s">
        <v>35</v>
      </c>
      <c r="C15" s="28" t="s">
        <v>36</v>
      </c>
      <c r="D15" s="17">
        <v>4.22</v>
      </c>
      <c r="E15" s="17">
        <f t="shared" si="0"/>
        <v>2.11</v>
      </c>
      <c r="F15" s="17">
        <v>2300</v>
      </c>
      <c r="G15" s="19">
        <v>0.6</v>
      </c>
      <c r="H15" s="29" t="s">
        <v>12</v>
      </c>
      <c r="I15" s="45">
        <f>E15*(6075+F15*G15)</f>
        <v>15730.05</v>
      </c>
    </row>
    <row r="16" ht="34" customHeight="1" spans="1:9">
      <c r="A16" s="23">
        <f t="shared" si="2"/>
        <v>14</v>
      </c>
      <c r="B16" s="23" t="s">
        <v>15</v>
      </c>
      <c r="C16" s="30" t="s">
        <v>37</v>
      </c>
      <c r="D16" s="23">
        <v>3.4</v>
      </c>
      <c r="E16" s="23">
        <f t="shared" si="0"/>
        <v>1.7</v>
      </c>
      <c r="F16" s="23">
        <v>2300</v>
      </c>
      <c r="G16" s="25">
        <v>0.6</v>
      </c>
      <c r="H16" s="31"/>
      <c r="I16" s="46">
        <f t="shared" ref="I16:I20" si="4">E16*(16300+F16*G16)</f>
        <v>30056</v>
      </c>
    </row>
    <row r="17" ht="34" customHeight="1" spans="1:9">
      <c r="A17" s="17">
        <f t="shared" si="2"/>
        <v>15</v>
      </c>
      <c r="B17" s="17" t="s">
        <v>38</v>
      </c>
      <c r="C17" s="28" t="s">
        <v>39</v>
      </c>
      <c r="D17" s="17">
        <v>2.94</v>
      </c>
      <c r="E17" s="17">
        <f t="shared" si="0"/>
        <v>1.47</v>
      </c>
      <c r="F17" s="17">
        <v>2300</v>
      </c>
      <c r="G17" s="19">
        <v>0.6</v>
      </c>
      <c r="H17" s="29"/>
      <c r="I17" s="45">
        <f t="shared" si="4"/>
        <v>25989.6</v>
      </c>
    </row>
    <row r="18" ht="34" customHeight="1" spans="1:9">
      <c r="A18" s="17">
        <f t="shared" si="2"/>
        <v>16</v>
      </c>
      <c r="B18" s="17" t="s">
        <v>40</v>
      </c>
      <c r="C18" s="28" t="s">
        <v>41</v>
      </c>
      <c r="D18" s="17">
        <v>3.82</v>
      </c>
      <c r="E18" s="17">
        <f t="shared" si="0"/>
        <v>1.91</v>
      </c>
      <c r="F18" s="17">
        <v>2300</v>
      </c>
      <c r="G18" s="19">
        <v>0.6</v>
      </c>
      <c r="H18" s="29"/>
      <c r="I18" s="45">
        <f t="shared" si="4"/>
        <v>33768.8</v>
      </c>
    </row>
    <row r="19" ht="34" customHeight="1" spans="1:9">
      <c r="A19" s="17">
        <f t="shared" si="2"/>
        <v>17</v>
      </c>
      <c r="B19" s="17" t="s">
        <v>42</v>
      </c>
      <c r="C19" s="28" t="s">
        <v>43</v>
      </c>
      <c r="D19" s="17">
        <v>3.4</v>
      </c>
      <c r="E19" s="17">
        <f t="shared" si="0"/>
        <v>1.7</v>
      </c>
      <c r="F19" s="17">
        <v>2300</v>
      </c>
      <c r="G19" s="19">
        <v>0.6</v>
      </c>
      <c r="H19" s="29"/>
      <c r="I19" s="45">
        <f t="shared" si="4"/>
        <v>30056</v>
      </c>
    </row>
    <row r="20" ht="34" customHeight="1" spans="1:9">
      <c r="A20" s="17">
        <f t="shared" si="2"/>
        <v>18</v>
      </c>
      <c r="B20" s="17" t="s">
        <v>44</v>
      </c>
      <c r="C20" s="28" t="s">
        <v>45</v>
      </c>
      <c r="D20" s="17">
        <v>4.22</v>
      </c>
      <c r="E20" s="17">
        <f t="shared" si="0"/>
        <v>2.11</v>
      </c>
      <c r="F20" s="17">
        <v>2300</v>
      </c>
      <c r="G20" s="19">
        <v>0.6</v>
      </c>
      <c r="H20" s="29"/>
      <c r="I20" s="45">
        <f t="shared" si="4"/>
        <v>37304.8</v>
      </c>
    </row>
    <row r="21" ht="34" customHeight="1" spans="1:9">
      <c r="A21" s="17">
        <f t="shared" si="2"/>
        <v>19</v>
      </c>
      <c r="B21" s="17" t="s">
        <v>46</v>
      </c>
      <c r="C21" s="28" t="s">
        <v>47</v>
      </c>
      <c r="D21" s="17">
        <v>2.71</v>
      </c>
      <c r="E21" s="17">
        <f t="shared" si="0"/>
        <v>1.36</v>
      </c>
      <c r="F21" s="17">
        <v>2300</v>
      </c>
      <c r="G21" s="19">
        <v>0.6</v>
      </c>
      <c r="H21" s="29" t="s">
        <v>12</v>
      </c>
      <c r="I21" s="45">
        <f>E21*(6075+F21*G21)</f>
        <v>10138.8</v>
      </c>
    </row>
    <row r="22" ht="34" customHeight="1" spans="1:9">
      <c r="A22" s="17">
        <f t="shared" si="2"/>
        <v>20</v>
      </c>
      <c r="B22" s="17" t="s">
        <v>48</v>
      </c>
      <c r="C22" s="28" t="s">
        <v>49</v>
      </c>
      <c r="D22" s="17">
        <v>4.32</v>
      </c>
      <c r="E22" s="17">
        <f t="shared" si="0"/>
        <v>2.16</v>
      </c>
      <c r="F22" s="17">
        <v>2300</v>
      </c>
      <c r="G22" s="19">
        <v>0.6</v>
      </c>
      <c r="H22" s="29"/>
      <c r="I22" s="45">
        <f t="shared" ref="I22:I27" si="5">E22*(16300+F22*G22)</f>
        <v>38188.8</v>
      </c>
    </row>
    <row r="23" ht="34" customHeight="1" spans="1:9">
      <c r="A23" s="17">
        <f t="shared" si="2"/>
        <v>21</v>
      </c>
      <c r="B23" s="17" t="s">
        <v>50</v>
      </c>
      <c r="C23" s="28" t="s">
        <v>51</v>
      </c>
      <c r="D23" s="17">
        <v>3.75</v>
      </c>
      <c r="E23" s="17">
        <f t="shared" si="0"/>
        <v>1.88</v>
      </c>
      <c r="F23" s="17">
        <v>2300</v>
      </c>
      <c r="G23" s="19">
        <v>0.6</v>
      </c>
      <c r="H23" s="29" t="s">
        <v>12</v>
      </c>
      <c r="I23" s="45">
        <f>E23*(6075+F23*G23)</f>
        <v>14015.4</v>
      </c>
    </row>
    <row r="24" ht="34" customHeight="1" spans="1:9">
      <c r="A24" s="17">
        <f t="shared" si="2"/>
        <v>22</v>
      </c>
      <c r="B24" s="17" t="s">
        <v>52</v>
      </c>
      <c r="C24" s="28" t="s">
        <v>53</v>
      </c>
      <c r="D24" s="17">
        <v>2.14</v>
      </c>
      <c r="E24" s="17">
        <f t="shared" si="0"/>
        <v>1.07</v>
      </c>
      <c r="F24" s="17">
        <v>2300</v>
      </c>
      <c r="G24" s="19">
        <v>0.6</v>
      </c>
      <c r="H24" s="29"/>
      <c r="I24" s="45">
        <f t="shared" si="5"/>
        <v>18917.6</v>
      </c>
    </row>
    <row r="25" ht="34" customHeight="1" spans="1:9">
      <c r="A25" s="17">
        <f t="shared" si="2"/>
        <v>23</v>
      </c>
      <c r="B25" s="17" t="s">
        <v>54</v>
      </c>
      <c r="C25" s="28" t="s">
        <v>55</v>
      </c>
      <c r="D25" s="17">
        <v>3.87</v>
      </c>
      <c r="E25" s="17">
        <f t="shared" si="0"/>
        <v>1.94</v>
      </c>
      <c r="F25" s="17">
        <v>2300</v>
      </c>
      <c r="G25" s="19">
        <v>0.6</v>
      </c>
      <c r="H25" s="29"/>
      <c r="I25" s="45">
        <f t="shared" si="5"/>
        <v>34299.2</v>
      </c>
    </row>
    <row r="26" ht="34" customHeight="1" spans="1:9">
      <c r="A26" s="17">
        <f t="shared" si="2"/>
        <v>24</v>
      </c>
      <c r="B26" s="17" t="s">
        <v>56</v>
      </c>
      <c r="C26" s="28" t="s">
        <v>57</v>
      </c>
      <c r="D26" s="17">
        <v>4.05</v>
      </c>
      <c r="E26" s="17">
        <f t="shared" si="0"/>
        <v>2.03</v>
      </c>
      <c r="F26" s="17">
        <v>2300</v>
      </c>
      <c r="G26" s="19">
        <v>0.6</v>
      </c>
      <c r="H26" s="29"/>
      <c r="I26" s="45">
        <f t="shared" si="5"/>
        <v>35890.4</v>
      </c>
    </row>
    <row r="27" ht="34" customHeight="1" spans="1:9">
      <c r="A27" s="17">
        <f t="shared" si="2"/>
        <v>25</v>
      </c>
      <c r="B27" s="17" t="s">
        <v>58</v>
      </c>
      <c r="C27" s="28" t="s">
        <v>59</v>
      </c>
      <c r="D27" s="17">
        <v>3.4</v>
      </c>
      <c r="E27" s="17">
        <f t="shared" si="0"/>
        <v>1.7</v>
      </c>
      <c r="F27" s="17">
        <v>2300</v>
      </c>
      <c r="G27" s="19">
        <v>0.6</v>
      </c>
      <c r="H27" s="29"/>
      <c r="I27" s="45">
        <f t="shared" si="5"/>
        <v>30056</v>
      </c>
    </row>
    <row r="28" ht="34" customHeight="1" spans="1:9">
      <c r="A28" s="17">
        <f t="shared" si="2"/>
        <v>26</v>
      </c>
      <c r="B28" s="17" t="s">
        <v>60</v>
      </c>
      <c r="C28" s="28" t="s">
        <v>61</v>
      </c>
      <c r="D28" s="17">
        <v>5.7</v>
      </c>
      <c r="E28" s="17">
        <f t="shared" si="0"/>
        <v>2.85</v>
      </c>
      <c r="F28" s="17">
        <v>2300</v>
      </c>
      <c r="G28" s="19">
        <v>0.6</v>
      </c>
      <c r="H28" s="29" t="s">
        <v>12</v>
      </c>
      <c r="I28" s="45">
        <f>E28*(6075+F28*G28)</f>
        <v>21246.75</v>
      </c>
    </row>
    <row r="29" ht="34" customHeight="1" spans="1:9">
      <c r="A29" s="17">
        <f t="shared" si="2"/>
        <v>27</v>
      </c>
      <c r="B29" s="17" t="s">
        <v>62</v>
      </c>
      <c r="C29" s="28" t="s">
        <v>63</v>
      </c>
      <c r="D29" s="17">
        <v>3.3</v>
      </c>
      <c r="E29" s="17">
        <f t="shared" si="0"/>
        <v>1.65</v>
      </c>
      <c r="F29" s="17">
        <v>2300</v>
      </c>
      <c r="G29" s="19">
        <v>0.6</v>
      </c>
      <c r="H29" s="29" t="s">
        <v>12</v>
      </c>
      <c r="I29" s="45">
        <f>E29*(6075+F29*G29)</f>
        <v>12300.75</v>
      </c>
    </row>
    <row r="30" ht="34" customHeight="1" spans="1:9">
      <c r="A30" s="17">
        <f t="shared" si="2"/>
        <v>28</v>
      </c>
      <c r="B30" s="17" t="s">
        <v>64</v>
      </c>
      <c r="C30" s="28" t="s">
        <v>65</v>
      </c>
      <c r="D30" s="17">
        <v>3.78</v>
      </c>
      <c r="E30" s="17">
        <f t="shared" si="0"/>
        <v>1.89</v>
      </c>
      <c r="F30" s="17">
        <v>2300</v>
      </c>
      <c r="G30" s="19">
        <v>0.6</v>
      </c>
      <c r="H30" s="29"/>
      <c r="I30" s="45">
        <f>E30*(16300+F30*G30)</f>
        <v>33415.2</v>
      </c>
    </row>
    <row r="31" ht="34" customHeight="1" spans="1:9">
      <c r="A31" s="17">
        <f t="shared" si="2"/>
        <v>29</v>
      </c>
      <c r="B31" s="17" t="s">
        <v>66</v>
      </c>
      <c r="C31" s="28" t="s">
        <v>67</v>
      </c>
      <c r="D31" s="17">
        <v>3.31</v>
      </c>
      <c r="E31" s="17">
        <f t="shared" si="0"/>
        <v>1.66</v>
      </c>
      <c r="F31" s="17">
        <v>2300</v>
      </c>
      <c r="G31" s="19">
        <v>0.6</v>
      </c>
      <c r="H31" s="32"/>
      <c r="I31" s="47">
        <f t="shared" ref="I31:I36" si="6">E31*(16300+F31*G31)</f>
        <v>29348.8</v>
      </c>
    </row>
    <row r="32" ht="34" customHeight="1" spans="1:9">
      <c r="A32" s="17">
        <f t="shared" si="2"/>
        <v>30</v>
      </c>
      <c r="B32" s="17" t="s">
        <v>68</v>
      </c>
      <c r="C32" s="28" t="s">
        <v>69</v>
      </c>
      <c r="D32" s="17">
        <v>3.2</v>
      </c>
      <c r="E32" s="17">
        <f t="shared" si="0"/>
        <v>1.6</v>
      </c>
      <c r="F32" s="17">
        <v>2300</v>
      </c>
      <c r="G32" s="19">
        <v>0.6</v>
      </c>
      <c r="H32" s="32"/>
      <c r="I32" s="47">
        <f t="shared" si="6"/>
        <v>28288</v>
      </c>
    </row>
    <row r="33" ht="34" customHeight="1" spans="1:9">
      <c r="A33" s="23">
        <f t="shared" si="2"/>
        <v>31</v>
      </c>
      <c r="B33" s="23" t="s">
        <v>70</v>
      </c>
      <c r="C33" s="30" t="s">
        <v>71</v>
      </c>
      <c r="D33" s="23">
        <v>3.23</v>
      </c>
      <c r="E33" s="23">
        <f t="shared" si="0"/>
        <v>1.62</v>
      </c>
      <c r="F33" s="23">
        <v>2300</v>
      </c>
      <c r="G33" s="25">
        <v>0.6</v>
      </c>
      <c r="H33" s="33" t="s">
        <v>12</v>
      </c>
      <c r="I33" s="48">
        <f>E33*(6075+F33*G33)</f>
        <v>12077.1</v>
      </c>
    </row>
    <row r="34" ht="34" customHeight="1" spans="1:9">
      <c r="A34" s="17">
        <f t="shared" si="2"/>
        <v>32</v>
      </c>
      <c r="B34" s="17" t="s">
        <v>72</v>
      </c>
      <c r="C34" s="28" t="s">
        <v>73</v>
      </c>
      <c r="D34" s="17">
        <v>3.2</v>
      </c>
      <c r="E34" s="17">
        <f t="shared" si="0"/>
        <v>1.6</v>
      </c>
      <c r="F34" s="17">
        <v>2300</v>
      </c>
      <c r="G34" s="19">
        <v>0.6</v>
      </c>
      <c r="H34" s="32"/>
      <c r="I34" s="47">
        <f t="shared" si="6"/>
        <v>28288</v>
      </c>
    </row>
    <row r="35" ht="34" customHeight="1" spans="1:9">
      <c r="A35" s="17">
        <f t="shared" si="2"/>
        <v>33</v>
      </c>
      <c r="B35" s="17" t="s">
        <v>74</v>
      </c>
      <c r="C35" s="28" t="s">
        <v>75</v>
      </c>
      <c r="D35" s="17">
        <v>3.17</v>
      </c>
      <c r="E35" s="17">
        <f t="shared" si="0"/>
        <v>1.59</v>
      </c>
      <c r="F35" s="17">
        <v>2300</v>
      </c>
      <c r="G35" s="19">
        <v>0.6</v>
      </c>
      <c r="H35" s="32"/>
      <c r="I35" s="47">
        <f t="shared" si="6"/>
        <v>28111.2</v>
      </c>
    </row>
    <row r="36" ht="34" customHeight="1" spans="1:9">
      <c r="A36" s="17">
        <f t="shared" si="2"/>
        <v>34</v>
      </c>
      <c r="B36" s="17" t="s">
        <v>76</v>
      </c>
      <c r="C36" s="28" t="s">
        <v>77</v>
      </c>
      <c r="D36" s="17">
        <v>2.75</v>
      </c>
      <c r="E36" s="17">
        <f t="shared" si="0"/>
        <v>1.38</v>
      </c>
      <c r="F36" s="17">
        <v>2300</v>
      </c>
      <c r="G36" s="19">
        <v>0.6</v>
      </c>
      <c r="H36" s="32"/>
      <c r="I36" s="47">
        <f t="shared" si="6"/>
        <v>24398.4</v>
      </c>
    </row>
    <row r="37" ht="34" customHeight="1" spans="1:9">
      <c r="A37" s="17">
        <f t="shared" si="2"/>
        <v>35</v>
      </c>
      <c r="B37" s="17" t="s">
        <v>78</v>
      </c>
      <c r="C37" s="28" t="s">
        <v>79</v>
      </c>
      <c r="D37" s="17">
        <v>3.34</v>
      </c>
      <c r="E37" s="17">
        <f t="shared" si="0"/>
        <v>1.67</v>
      </c>
      <c r="F37" s="17">
        <v>2300</v>
      </c>
      <c r="G37" s="19">
        <v>0.6</v>
      </c>
      <c r="H37" s="32" t="s">
        <v>12</v>
      </c>
      <c r="I37" s="47">
        <f>E37*(6075+F37*G37)</f>
        <v>12449.85</v>
      </c>
    </row>
    <row r="38" ht="34" customHeight="1" spans="1:9">
      <c r="A38" s="17">
        <f t="shared" si="2"/>
        <v>36</v>
      </c>
      <c r="B38" s="17" t="s">
        <v>80</v>
      </c>
      <c r="C38" s="28" t="s">
        <v>81</v>
      </c>
      <c r="D38" s="17">
        <v>3.17</v>
      </c>
      <c r="E38" s="17">
        <f t="shared" si="0"/>
        <v>1.59</v>
      </c>
      <c r="F38" s="17">
        <v>2300</v>
      </c>
      <c r="G38" s="19">
        <v>0.6</v>
      </c>
      <c r="H38" s="32"/>
      <c r="I38" s="47">
        <f t="shared" ref="I38:I43" si="7">E38*(16300+F38*G38)</f>
        <v>28111.2</v>
      </c>
    </row>
    <row r="39" ht="34" customHeight="1" spans="1:9">
      <c r="A39" s="17">
        <f t="shared" si="2"/>
        <v>37</v>
      </c>
      <c r="B39" s="17" t="s">
        <v>82</v>
      </c>
      <c r="C39" s="28" t="s">
        <v>83</v>
      </c>
      <c r="D39" s="17">
        <v>3.98</v>
      </c>
      <c r="E39" s="17">
        <f>ROUND(D39*0.35,2)</f>
        <v>1.39</v>
      </c>
      <c r="F39" s="17">
        <v>2300</v>
      </c>
      <c r="G39" s="19">
        <v>0.75</v>
      </c>
      <c r="H39" s="32" t="s">
        <v>12</v>
      </c>
      <c r="I39" s="47">
        <f>E39*(6075+F39*G39)</f>
        <v>10842</v>
      </c>
    </row>
    <row r="40" ht="34" customHeight="1" spans="1:9">
      <c r="A40" s="17">
        <f t="shared" si="2"/>
        <v>38</v>
      </c>
      <c r="B40" s="17" t="s">
        <v>84</v>
      </c>
      <c r="C40" s="28" t="s">
        <v>85</v>
      </c>
      <c r="D40" s="17">
        <v>3.2</v>
      </c>
      <c r="E40" s="17">
        <f t="shared" ref="E40:E43" si="8">ROUND(D40*0.5,2)</f>
        <v>1.6</v>
      </c>
      <c r="F40" s="17">
        <v>2300</v>
      </c>
      <c r="G40" s="19">
        <v>0.6</v>
      </c>
      <c r="H40" s="32"/>
      <c r="I40" s="47">
        <f t="shared" si="7"/>
        <v>28288</v>
      </c>
    </row>
    <row r="41" ht="34" customHeight="1" spans="1:9">
      <c r="A41" s="17">
        <f t="shared" si="2"/>
        <v>39</v>
      </c>
      <c r="B41" s="17" t="s">
        <v>86</v>
      </c>
      <c r="C41" s="28" t="s">
        <v>87</v>
      </c>
      <c r="D41" s="17">
        <v>3.17</v>
      </c>
      <c r="E41" s="17">
        <f t="shared" si="8"/>
        <v>1.59</v>
      </c>
      <c r="F41" s="17">
        <v>2300</v>
      </c>
      <c r="G41" s="19">
        <v>0.6</v>
      </c>
      <c r="H41" s="32"/>
      <c r="I41" s="47">
        <f t="shared" si="7"/>
        <v>28111.2</v>
      </c>
    </row>
    <row r="42" ht="34" customHeight="1" spans="1:9">
      <c r="A42" s="17">
        <f t="shared" si="2"/>
        <v>40</v>
      </c>
      <c r="B42" s="17" t="s">
        <v>88</v>
      </c>
      <c r="C42" s="28" t="s">
        <v>89</v>
      </c>
      <c r="D42" s="17">
        <v>3.14</v>
      </c>
      <c r="E42" s="17">
        <f t="shared" si="8"/>
        <v>1.57</v>
      </c>
      <c r="F42" s="17">
        <v>2300</v>
      </c>
      <c r="G42" s="19">
        <v>0.6</v>
      </c>
      <c r="H42" s="32"/>
      <c r="I42" s="47">
        <f t="shared" si="7"/>
        <v>27757.6</v>
      </c>
    </row>
    <row r="43" ht="34" customHeight="1" spans="1:9">
      <c r="A43" s="17">
        <f t="shared" si="2"/>
        <v>41</v>
      </c>
      <c r="B43" s="17" t="s">
        <v>90</v>
      </c>
      <c r="C43" s="28" t="s">
        <v>91</v>
      </c>
      <c r="D43" s="17">
        <v>3.11</v>
      </c>
      <c r="E43" s="17">
        <f t="shared" si="8"/>
        <v>1.56</v>
      </c>
      <c r="F43" s="17">
        <v>2300</v>
      </c>
      <c r="G43" s="19">
        <v>0.6</v>
      </c>
      <c r="H43" s="32"/>
      <c r="I43" s="47">
        <f t="shared" si="7"/>
        <v>27580.8</v>
      </c>
    </row>
    <row r="44" ht="34" customHeight="1" spans="1:9">
      <c r="A44" s="17">
        <f t="shared" si="2"/>
        <v>42</v>
      </c>
      <c r="B44" s="17" t="s">
        <v>92</v>
      </c>
      <c r="C44" s="28" t="s">
        <v>93</v>
      </c>
      <c r="D44" s="17">
        <v>4.04</v>
      </c>
      <c r="E44" s="17">
        <f>ROUND(D44*0.35,2)</f>
        <v>1.41</v>
      </c>
      <c r="F44" s="17">
        <v>2300</v>
      </c>
      <c r="G44" s="19">
        <v>0.75</v>
      </c>
      <c r="H44" s="34" t="s">
        <v>12</v>
      </c>
      <c r="I44" s="47">
        <f>E44*(6075+F44*G44)</f>
        <v>10998</v>
      </c>
    </row>
    <row r="45" ht="34" customHeight="1" spans="1:9">
      <c r="A45" s="17">
        <f t="shared" si="2"/>
        <v>43</v>
      </c>
      <c r="B45" s="17" t="s">
        <v>94</v>
      </c>
      <c r="C45" s="28" t="s">
        <v>95</v>
      </c>
      <c r="D45" s="17">
        <v>3.82</v>
      </c>
      <c r="E45" s="17">
        <f t="shared" ref="E45:E49" si="9">ROUND(D45*0.5,2)</f>
        <v>1.91</v>
      </c>
      <c r="F45" s="17">
        <v>2300</v>
      </c>
      <c r="G45" s="19">
        <v>0.6</v>
      </c>
      <c r="H45" s="32"/>
      <c r="I45" s="47">
        <f t="shared" ref="I45:I49" si="10">E45*(16300+F45*G45)</f>
        <v>33768.8</v>
      </c>
    </row>
    <row r="46" ht="34" customHeight="1" spans="1:9">
      <c r="A46" s="17">
        <f t="shared" si="2"/>
        <v>44</v>
      </c>
      <c r="B46" s="17" t="s">
        <v>96</v>
      </c>
      <c r="C46" s="28" t="s">
        <v>97</v>
      </c>
      <c r="D46" s="17">
        <v>3.23</v>
      </c>
      <c r="E46" s="17">
        <f t="shared" si="9"/>
        <v>1.62</v>
      </c>
      <c r="F46" s="17">
        <v>2300</v>
      </c>
      <c r="G46" s="19">
        <v>0.6</v>
      </c>
      <c r="H46" s="32"/>
      <c r="I46" s="47">
        <f t="shared" si="10"/>
        <v>28641.6</v>
      </c>
    </row>
    <row r="47" ht="34" customHeight="1" spans="1:9">
      <c r="A47" s="17">
        <f t="shared" si="2"/>
        <v>45</v>
      </c>
      <c r="B47" s="17" t="s">
        <v>98</v>
      </c>
      <c r="C47" s="28" t="s">
        <v>99</v>
      </c>
      <c r="D47" s="17">
        <v>3.17</v>
      </c>
      <c r="E47" s="17">
        <f t="shared" si="9"/>
        <v>1.59</v>
      </c>
      <c r="F47" s="17">
        <v>2300</v>
      </c>
      <c r="G47" s="19">
        <v>0.6</v>
      </c>
      <c r="H47" s="32"/>
      <c r="I47" s="47">
        <f t="shared" si="10"/>
        <v>28111.2</v>
      </c>
    </row>
    <row r="48" ht="34" customHeight="1" spans="1:9">
      <c r="A48" s="17">
        <f t="shared" si="2"/>
        <v>46</v>
      </c>
      <c r="B48" s="17" t="s">
        <v>100</v>
      </c>
      <c r="C48" s="28" t="s">
        <v>101</v>
      </c>
      <c r="D48" s="17">
        <v>3.14</v>
      </c>
      <c r="E48" s="17">
        <f t="shared" si="9"/>
        <v>1.57</v>
      </c>
      <c r="F48" s="17">
        <v>2300</v>
      </c>
      <c r="G48" s="19">
        <v>0.6</v>
      </c>
      <c r="H48" s="32"/>
      <c r="I48" s="47">
        <f t="shared" si="10"/>
        <v>27757.6</v>
      </c>
    </row>
    <row r="49" ht="34" customHeight="1" spans="1:9">
      <c r="A49" s="17">
        <f t="shared" si="2"/>
        <v>47</v>
      </c>
      <c r="B49" s="17" t="s">
        <v>102</v>
      </c>
      <c r="C49" s="28" t="s">
        <v>103</v>
      </c>
      <c r="D49" s="17">
        <v>3.17</v>
      </c>
      <c r="E49" s="17">
        <f t="shared" si="9"/>
        <v>1.59</v>
      </c>
      <c r="F49" s="17">
        <v>2300</v>
      </c>
      <c r="G49" s="19">
        <v>0.6</v>
      </c>
      <c r="H49" s="32"/>
      <c r="I49" s="47">
        <f t="shared" si="10"/>
        <v>28111.2</v>
      </c>
    </row>
    <row r="50" ht="34" customHeight="1" spans="1:9">
      <c r="A50" s="17">
        <f t="shared" si="2"/>
        <v>48</v>
      </c>
      <c r="B50" s="17" t="s">
        <v>104</v>
      </c>
      <c r="C50" s="28" t="s">
        <v>105</v>
      </c>
      <c r="D50" s="17">
        <v>4.35</v>
      </c>
      <c r="E50" s="17">
        <f>ROUND(D50*0.35,2)</f>
        <v>1.52</v>
      </c>
      <c r="F50" s="17">
        <v>2300</v>
      </c>
      <c r="G50" s="19">
        <v>0.75</v>
      </c>
      <c r="H50" s="34" t="s">
        <v>12</v>
      </c>
      <c r="I50" s="47">
        <f t="shared" ref="I50:I54" si="11">E50*(6075+F50*G50)</f>
        <v>11856</v>
      </c>
    </row>
    <row r="51" ht="34" customHeight="1" spans="1:9">
      <c r="A51" s="17">
        <f t="shared" si="2"/>
        <v>49</v>
      </c>
      <c r="B51" s="17" t="s">
        <v>106</v>
      </c>
      <c r="C51" s="28" t="s">
        <v>107</v>
      </c>
      <c r="D51" s="17">
        <v>3.23</v>
      </c>
      <c r="E51" s="17">
        <f t="shared" ref="E51:E53" si="12">ROUND(D51*0.5,2)</f>
        <v>1.62</v>
      </c>
      <c r="F51" s="17">
        <v>2300</v>
      </c>
      <c r="G51" s="19">
        <v>0.6</v>
      </c>
      <c r="H51" s="32"/>
      <c r="I51" s="47">
        <f>E51*(16300+F51*G51)</f>
        <v>28641.6</v>
      </c>
    </row>
    <row r="52" ht="34" customHeight="1" spans="1:9">
      <c r="A52" s="17">
        <f t="shared" si="2"/>
        <v>50</v>
      </c>
      <c r="B52" s="17" t="s">
        <v>108</v>
      </c>
      <c r="C52" s="28" t="s">
        <v>109</v>
      </c>
      <c r="D52" s="17">
        <v>3.2</v>
      </c>
      <c r="E52" s="17">
        <f t="shared" si="12"/>
        <v>1.6</v>
      </c>
      <c r="F52" s="17">
        <v>2300</v>
      </c>
      <c r="G52" s="19">
        <v>0.6</v>
      </c>
      <c r="H52" s="32"/>
      <c r="I52" s="47">
        <f>E52*(16300+F52*G52)</f>
        <v>28288</v>
      </c>
    </row>
    <row r="53" ht="34" customHeight="1" spans="1:9">
      <c r="A53" s="17">
        <f t="shared" si="2"/>
        <v>51</v>
      </c>
      <c r="B53" s="17" t="s">
        <v>110</v>
      </c>
      <c r="C53" s="28" t="s">
        <v>111</v>
      </c>
      <c r="D53" s="17">
        <v>3.11</v>
      </c>
      <c r="E53" s="17">
        <f t="shared" si="12"/>
        <v>1.56</v>
      </c>
      <c r="F53" s="17">
        <v>2300</v>
      </c>
      <c r="G53" s="19">
        <v>0.6</v>
      </c>
      <c r="H53" s="32" t="s">
        <v>12</v>
      </c>
      <c r="I53" s="47">
        <f t="shared" si="11"/>
        <v>11629.8</v>
      </c>
    </row>
    <row r="54" ht="34" customHeight="1" spans="1:9">
      <c r="A54" s="17">
        <f t="shared" si="2"/>
        <v>52</v>
      </c>
      <c r="B54" s="17" t="s">
        <v>112</v>
      </c>
      <c r="C54" s="28" t="s">
        <v>113</v>
      </c>
      <c r="D54" s="17">
        <v>4.58</v>
      </c>
      <c r="E54" s="17">
        <f>ROUND(D54*0.35,2)</f>
        <v>1.6</v>
      </c>
      <c r="F54" s="17">
        <v>2300</v>
      </c>
      <c r="G54" s="19">
        <v>0.75</v>
      </c>
      <c r="H54" s="32" t="s">
        <v>12</v>
      </c>
      <c r="I54" s="47">
        <f t="shared" si="11"/>
        <v>12480</v>
      </c>
    </row>
    <row r="55" ht="34" customHeight="1" spans="1:9">
      <c r="A55" s="17">
        <f t="shared" si="2"/>
        <v>53</v>
      </c>
      <c r="B55" s="17" t="s">
        <v>114</v>
      </c>
      <c r="C55" s="28" t="s">
        <v>115</v>
      </c>
      <c r="D55" s="17">
        <v>9.32</v>
      </c>
      <c r="E55" s="17">
        <v>4.66</v>
      </c>
      <c r="F55" s="35"/>
      <c r="G55" s="35"/>
      <c r="H55" s="36" t="s">
        <v>12</v>
      </c>
      <c r="I55" s="47">
        <f t="shared" ref="I55:I66" si="13">E55*6075</f>
        <v>28309.5</v>
      </c>
    </row>
    <row r="56" ht="34" customHeight="1" spans="1:9">
      <c r="A56" s="17">
        <f t="shared" si="2"/>
        <v>54</v>
      </c>
      <c r="B56" s="17" t="s">
        <v>116</v>
      </c>
      <c r="C56" s="28" t="s">
        <v>117</v>
      </c>
      <c r="D56" s="17">
        <v>7.92</v>
      </c>
      <c r="E56" s="17">
        <v>3.96</v>
      </c>
      <c r="F56" s="35"/>
      <c r="G56" s="35"/>
      <c r="H56" s="36" t="s">
        <v>12</v>
      </c>
      <c r="I56" s="47">
        <f t="shared" si="13"/>
        <v>24057</v>
      </c>
    </row>
    <row r="57" ht="34" customHeight="1" spans="1:9">
      <c r="A57" s="17">
        <f t="shared" si="2"/>
        <v>55</v>
      </c>
      <c r="B57" s="17" t="s">
        <v>118</v>
      </c>
      <c r="C57" s="28" t="s">
        <v>119</v>
      </c>
      <c r="D57" s="17">
        <v>9.32</v>
      </c>
      <c r="E57" s="17">
        <v>4.66</v>
      </c>
      <c r="F57" s="35"/>
      <c r="G57" s="35"/>
      <c r="H57" s="36" t="s">
        <v>12</v>
      </c>
      <c r="I57" s="47">
        <f t="shared" si="13"/>
        <v>28309.5</v>
      </c>
    </row>
    <row r="58" ht="34" customHeight="1" spans="1:9">
      <c r="A58" s="17">
        <f t="shared" si="2"/>
        <v>56</v>
      </c>
      <c r="B58" s="17" t="s">
        <v>120</v>
      </c>
      <c r="C58" s="28" t="s">
        <v>121</v>
      </c>
      <c r="D58" s="17">
        <v>9.32</v>
      </c>
      <c r="E58" s="17">
        <v>4.66</v>
      </c>
      <c r="F58" s="35"/>
      <c r="G58" s="35"/>
      <c r="H58" s="36" t="s">
        <v>12</v>
      </c>
      <c r="I58" s="47">
        <f t="shared" si="13"/>
        <v>28309.5</v>
      </c>
    </row>
    <row r="59" ht="34" customHeight="1" spans="1:9">
      <c r="A59" s="17">
        <f t="shared" si="2"/>
        <v>57</v>
      </c>
      <c r="B59" s="17" t="s">
        <v>122</v>
      </c>
      <c r="C59" s="28" t="s">
        <v>123</v>
      </c>
      <c r="D59" s="17">
        <v>9.32</v>
      </c>
      <c r="E59" s="17">
        <v>4.66</v>
      </c>
      <c r="F59" s="35"/>
      <c r="G59" s="35"/>
      <c r="H59" s="36" t="s">
        <v>12</v>
      </c>
      <c r="I59" s="47">
        <f t="shared" si="13"/>
        <v>28309.5</v>
      </c>
    </row>
    <row r="60" ht="34" customHeight="1" spans="1:9">
      <c r="A60" s="17">
        <f t="shared" si="2"/>
        <v>58</v>
      </c>
      <c r="B60" s="17" t="s">
        <v>124</v>
      </c>
      <c r="C60" s="28" t="s">
        <v>125</v>
      </c>
      <c r="D60" s="17">
        <v>7.82</v>
      </c>
      <c r="E60" s="17">
        <v>3.91</v>
      </c>
      <c r="F60" s="35"/>
      <c r="G60" s="35"/>
      <c r="H60" s="36" t="s">
        <v>12</v>
      </c>
      <c r="I60" s="47">
        <f t="shared" si="13"/>
        <v>23753.25</v>
      </c>
    </row>
    <row r="61" ht="34" customHeight="1" spans="1:9">
      <c r="A61" s="17">
        <f t="shared" si="2"/>
        <v>59</v>
      </c>
      <c r="B61" s="17" t="s">
        <v>126</v>
      </c>
      <c r="C61" s="28" t="s">
        <v>127</v>
      </c>
      <c r="D61" s="17">
        <v>10.72</v>
      </c>
      <c r="E61" s="17">
        <v>5.36</v>
      </c>
      <c r="F61" s="35"/>
      <c r="G61" s="35"/>
      <c r="H61" s="36" t="s">
        <v>12</v>
      </c>
      <c r="I61" s="47">
        <f t="shared" si="13"/>
        <v>32562</v>
      </c>
    </row>
    <row r="62" ht="34" customHeight="1" spans="1:9">
      <c r="A62" s="17">
        <f t="shared" si="2"/>
        <v>60</v>
      </c>
      <c r="B62" s="37" t="s">
        <v>128</v>
      </c>
      <c r="C62" s="38" t="s">
        <v>129</v>
      </c>
      <c r="D62" s="37">
        <v>9.32</v>
      </c>
      <c r="E62" s="37">
        <v>4.66</v>
      </c>
      <c r="F62" s="39"/>
      <c r="G62" s="39"/>
      <c r="H62" s="36" t="s">
        <v>12</v>
      </c>
      <c r="I62" s="47">
        <f t="shared" si="13"/>
        <v>28309.5</v>
      </c>
    </row>
    <row r="63" ht="34" customHeight="1" spans="1:9">
      <c r="A63" s="17">
        <f t="shared" si="2"/>
        <v>61</v>
      </c>
      <c r="B63" s="40" t="s">
        <v>130</v>
      </c>
      <c r="C63" s="41" t="s">
        <v>131</v>
      </c>
      <c r="D63" s="40">
        <v>9.32</v>
      </c>
      <c r="E63" s="40">
        <v>4.66</v>
      </c>
      <c r="F63" s="42"/>
      <c r="G63" s="42"/>
      <c r="H63" s="36" t="s">
        <v>12</v>
      </c>
      <c r="I63" s="47">
        <f t="shared" si="13"/>
        <v>28309.5</v>
      </c>
    </row>
    <row r="64" ht="34" customHeight="1" spans="1:9">
      <c r="A64" s="17">
        <f t="shared" si="2"/>
        <v>62</v>
      </c>
      <c r="B64" s="40" t="s">
        <v>132</v>
      </c>
      <c r="C64" s="41" t="s">
        <v>133</v>
      </c>
      <c r="D64" s="40">
        <v>10.82</v>
      </c>
      <c r="E64" s="40">
        <f>ROUND(D64*0.5,2)</f>
        <v>5.41</v>
      </c>
      <c r="F64" s="42"/>
      <c r="G64" s="42"/>
      <c r="H64" s="36" t="s">
        <v>12</v>
      </c>
      <c r="I64" s="47">
        <f t="shared" si="13"/>
        <v>32865.75</v>
      </c>
    </row>
    <row r="65" ht="34" customHeight="1" spans="1:9">
      <c r="A65" s="17">
        <f t="shared" si="2"/>
        <v>63</v>
      </c>
      <c r="B65" s="49" t="s">
        <v>134</v>
      </c>
      <c r="C65" s="41" t="s">
        <v>135</v>
      </c>
      <c r="D65" s="49">
        <v>9.32</v>
      </c>
      <c r="E65" s="49">
        <v>4.66</v>
      </c>
      <c r="F65" s="50"/>
      <c r="G65" s="50"/>
      <c r="H65" s="36" t="s">
        <v>12</v>
      </c>
      <c r="I65" s="47">
        <f t="shared" si="13"/>
        <v>28309.5</v>
      </c>
    </row>
    <row r="66" ht="34" customHeight="1" spans="1:9">
      <c r="A66" s="17">
        <f t="shared" si="2"/>
        <v>64</v>
      </c>
      <c r="B66" s="49" t="s">
        <v>136</v>
      </c>
      <c r="C66" s="41" t="s">
        <v>137</v>
      </c>
      <c r="D66" s="49">
        <v>9.32</v>
      </c>
      <c r="E66" s="49">
        <v>4.66</v>
      </c>
      <c r="F66" s="50"/>
      <c r="G66" s="50"/>
      <c r="H66" s="36" t="s">
        <v>12</v>
      </c>
      <c r="I66" s="47">
        <f t="shared" si="13"/>
        <v>28309.5</v>
      </c>
    </row>
    <row r="67" ht="34" customHeight="1" spans="1:9">
      <c r="A67" s="17">
        <f t="shared" si="2"/>
        <v>65</v>
      </c>
      <c r="B67" s="17" t="s">
        <v>138</v>
      </c>
      <c r="C67" s="28" t="s">
        <v>139</v>
      </c>
      <c r="D67" s="17">
        <v>14.36</v>
      </c>
      <c r="E67" s="17">
        <f t="shared" ref="E67:E75" si="14">D67/2</f>
        <v>7.18</v>
      </c>
      <c r="F67" s="17">
        <v>2700</v>
      </c>
      <c r="G67" s="19">
        <v>0.75</v>
      </c>
      <c r="H67" s="51" t="s">
        <v>12</v>
      </c>
      <c r="I67" s="47">
        <f t="shared" ref="I67:I70" si="15">E67*6075</f>
        <v>43618.5</v>
      </c>
    </row>
    <row r="68" ht="34" customHeight="1" spans="1:9">
      <c r="A68" s="17">
        <f t="shared" ref="A68:A75" si="16">A67+1</f>
        <v>66</v>
      </c>
      <c r="B68" s="17" t="s">
        <v>140</v>
      </c>
      <c r="C68" s="28" t="s">
        <v>141</v>
      </c>
      <c r="D68" s="17">
        <v>14.36</v>
      </c>
      <c r="E68" s="17">
        <f t="shared" si="14"/>
        <v>7.18</v>
      </c>
      <c r="F68" s="17">
        <v>2700</v>
      </c>
      <c r="G68" s="19">
        <v>0.75</v>
      </c>
      <c r="H68" s="51" t="s">
        <v>12</v>
      </c>
      <c r="I68" s="61">
        <f t="shared" si="15"/>
        <v>43618.5</v>
      </c>
    </row>
    <row r="69" ht="34" customHeight="1" spans="1:9">
      <c r="A69" s="17">
        <f t="shared" si="16"/>
        <v>67</v>
      </c>
      <c r="B69" s="17" t="s">
        <v>142</v>
      </c>
      <c r="C69" s="28" t="s">
        <v>143</v>
      </c>
      <c r="D69" s="17">
        <v>14.37</v>
      </c>
      <c r="E69" s="52">
        <f t="shared" si="14"/>
        <v>7.185</v>
      </c>
      <c r="F69" s="17">
        <v>2700</v>
      </c>
      <c r="G69" s="19">
        <v>0.75</v>
      </c>
      <c r="H69" s="51" t="s">
        <v>12</v>
      </c>
      <c r="I69" s="61">
        <f t="shared" si="15"/>
        <v>43648.875</v>
      </c>
    </row>
    <row r="70" ht="34" customHeight="1" spans="1:9">
      <c r="A70" s="23">
        <f t="shared" si="16"/>
        <v>68</v>
      </c>
      <c r="B70" s="23" t="s">
        <v>144</v>
      </c>
      <c r="C70" s="30" t="s">
        <v>145</v>
      </c>
      <c r="D70" s="23">
        <v>11.03</v>
      </c>
      <c r="E70" s="53">
        <f t="shared" si="14"/>
        <v>5.515</v>
      </c>
      <c r="F70" s="23">
        <v>2700</v>
      </c>
      <c r="G70" s="25">
        <v>0.75</v>
      </c>
      <c r="H70" s="54" t="s">
        <v>12</v>
      </c>
      <c r="I70" s="62">
        <f t="shared" si="15"/>
        <v>33503.625</v>
      </c>
    </row>
    <row r="71" ht="34" customHeight="1" spans="1:9">
      <c r="A71" s="17">
        <f t="shared" si="16"/>
        <v>69</v>
      </c>
      <c r="B71" s="17" t="s">
        <v>146</v>
      </c>
      <c r="C71" s="28" t="s">
        <v>147</v>
      </c>
      <c r="D71" s="17">
        <v>13.03</v>
      </c>
      <c r="E71" s="52">
        <f t="shared" si="14"/>
        <v>6.515</v>
      </c>
      <c r="F71" s="17">
        <v>2700</v>
      </c>
      <c r="G71" s="19">
        <v>0.75</v>
      </c>
      <c r="H71" s="51"/>
      <c r="I71" s="61">
        <f t="shared" ref="I71:I74" si="17">E71*(16300+F71*G71)</f>
        <v>119387.375</v>
      </c>
    </row>
    <row r="72" ht="34" customHeight="1" spans="1:9">
      <c r="A72" s="17">
        <f t="shared" si="16"/>
        <v>70</v>
      </c>
      <c r="B72" s="17" t="s">
        <v>148</v>
      </c>
      <c r="C72" s="28" t="s">
        <v>149</v>
      </c>
      <c r="D72" s="17">
        <v>13.03</v>
      </c>
      <c r="E72" s="52">
        <f t="shared" si="14"/>
        <v>6.515</v>
      </c>
      <c r="F72" s="17">
        <v>2700</v>
      </c>
      <c r="G72" s="19">
        <v>0.75</v>
      </c>
      <c r="H72" s="51"/>
      <c r="I72" s="61">
        <f t="shared" si="17"/>
        <v>119387.375</v>
      </c>
    </row>
    <row r="73" ht="34" customHeight="1" spans="1:9">
      <c r="A73" s="17">
        <f t="shared" si="16"/>
        <v>71</v>
      </c>
      <c r="B73" s="17" t="s">
        <v>150</v>
      </c>
      <c r="C73" s="28" t="s">
        <v>151</v>
      </c>
      <c r="D73" s="17">
        <v>13.03</v>
      </c>
      <c r="E73" s="52">
        <f t="shared" si="14"/>
        <v>6.515</v>
      </c>
      <c r="F73" s="17">
        <v>2700</v>
      </c>
      <c r="G73" s="19">
        <v>0.75</v>
      </c>
      <c r="H73" s="51" t="s">
        <v>12</v>
      </c>
      <c r="I73" s="61">
        <f>E73*6075</f>
        <v>39578.625</v>
      </c>
    </row>
    <row r="74" ht="33" customHeight="1" spans="1:9">
      <c r="A74" s="17">
        <f t="shared" si="16"/>
        <v>72</v>
      </c>
      <c r="B74" s="37" t="s">
        <v>152</v>
      </c>
      <c r="C74" s="28" t="s">
        <v>153</v>
      </c>
      <c r="D74" s="37">
        <v>13.03</v>
      </c>
      <c r="E74" s="52">
        <f t="shared" si="14"/>
        <v>6.515</v>
      </c>
      <c r="F74" s="17">
        <v>2700</v>
      </c>
      <c r="G74" s="19">
        <v>0.75</v>
      </c>
      <c r="H74" s="51"/>
      <c r="I74" s="61">
        <f t="shared" si="17"/>
        <v>119387.375</v>
      </c>
    </row>
    <row r="75" ht="33" customHeight="1" spans="1:9">
      <c r="A75" s="17">
        <f t="shared" si="16"/>
        <v>73</v>
      </c>
      <c r="B75" s="40" t="s">
        <v>154</v>
      </c>
      <c r="C75" s="28" t="s">
        <v>155</v>
      </c>
      <c r="D75" s="40">
        <v>11.03</v>
      </c>
      <c r="E75" s="52">
        <f t="shared" si="14"/>
        <v>5.515</v>
      </c>
      <c r="F75" s="17">
        <v>2700</v>
      </c>
      <c r="G75" s="19">
        <v>0.75</v>
      </c>
      <c r="H75" s="51" t="s">
        <v>12</v>
      </c>
      <c r="I75" s="61">
        <f>E75*6075</f>
        <v>33503.625</v>
      </c>
    </row>
    <row r="76" ht="24" customHeight="1" spans="1:9">
      <c r="A76" s="55"/>
      <c r="B76" s="55"/>
      <c r="C76" s="56"/>
      <c r="D76" s="55"/>
      <c r="E76" s="57"/>
      <c r="F76" s="55"/>
      <c r="G76" s="58"/>
      <c r="H76" s="59"/>
      <c r="I76" s="63"/>
    </row>
    <row r="77" ht="25" customHeight="1" spans="1:8">
      <c r="A77" s="60" t="s">
        <v>156</v>
      </c>
      <c r="B77" s="60"/>
      <c r="C77" s="60"/>
      <c r="D77" s="60"/>
      <c r="E77" s="60"/>
      <c r="F77" s="60"/>
      <c r="G77" s="60"/>
      <c r="H77" s="60"/>
    </row>
  </sheetData>
  <mergeCells count="2">
    <mergeCell ref="A1:I1"/>
    <mergeCell ref="A77:H77"/>
  </mergeCells>
  <dataValidations count="1">
    <dataValidation type="list" allowBlank="1" showInputMessage="1" showErrorMessage="1" sqref="H31 H66 H67 H68 H69 H70 H73 H74 H75 H76 H3:H5 H6:H8 H9:H12 H13:H30 H32:H35 H36:H38 H39:H52 H53:H54 H55:H65 H71:H72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C10" sqref="C10"/>
    </sheetView>
  </sheetViews>
  <sheetFormatPr defaultColWidth="9" defaultRowHeight="13.5" outlineLevelRow="6"/>
  <cols>
    <col min="2" max="2" width="15.75" customWidth="1"/>
    <col min="3" max="3" width="35.25" customWidth="1"/>
    <col min="4" max="4" width="17.125" customWidth="1"/>
    <col min="5" max="5" width="12.875" customWidth="1"/>
    <col min="6" max="6" width="16.125" customWidth="1"/>
    <col min="7" max="9" width="12.875" customWidth="1"/>
  </cols>
  <sheetData>
    <row r="1" ht="48" customHeight="1" spans="1:9">
      <c r="A1" s="1" t="s">
        <v>157</v>
      </c>
      <c r="B1" s="2"/>
      <c r="C1" s="2"/>
      <c r="D1" s="2"/>
      <c r="E1" s="2"/>
      <c r="F1" s="2"/>
      <c r="G1" s="2"/>
      <c r="H1" s="2"/>
      <c r="I1" s="2"/>
    </row>
    <row r="2" ht="44" customHeight="1" spans="1:9">
      <c r="A2" s="3" t="s">
        <v>1</v>
      </c>
      <c r="B2" s="3" t="s">
        <v>158</v>
      </c>
      <c r="C2" s="3" t="s">
        <v>3</v>
      </c>
      <c r="D2" s="3" t="s">
        <v>159</v>
      </c>
      <c r="E2" s="3" t="s">
        <v>160</v>
      </c>
      <c r="F2" s="3" t="s">
        <v>6</v>
      </c>
      <c r="G2" s="3" t="s">
        <v>161</v>
      </c>
      <c r="H2" s="4" t="s">
        <v>162</v>
      </c>
      <c r="I2" s="4" t="s">
        <v>163</v>
      </c>
    </row>
    <row r="3" ht="63" customHeight="1" spans="1:9">
      <c r="A3" s="5">
        <v>1</v>
      </c>
      <c r="B3" s="5" t="s">
        <v>164</v>
      </c>
      <c r="C3" s="6" t="s">
        <v>165</v>
      </c>
      <c r="D3" s="7" t="s">
        <v>166</v>
      </c>
      <c r="E3" s="8">
        <v>48.15</v>
      </c>
      <c r="F3" s="8">
        <v>2500</v>
      </c>
      <c r="G3" s="9">
        <v>0.6</v>
      </c>
      <c r="H3" s="8">
        <f t="shared" ref="H3:H6" si="0">16300+F3*G3</f>
        <v>17800</v>
      </c>
      <c r="I3" s="13">
        <f>E3*H3</f>
        <v>857070</v>
      </c>
    </row>
    <row r="4" ht="63" customHeight="1" spans="1:9">
      <c r="A4" s="5">
        <v>2</v>
      </c>
      <c r="B4" s="5" t="s">
        <v>167</v>
      </c>
      <c r="C4" s="10" t="s">
        <v>168</v>
      </c>
      <c r="D4" s="7" t="s">
        <v>166</v>
      </c>
      <c r="E4" s="8">
        <v>41.28</v>
      </c>
      <c r="F4" s="8">
        <v>2500</v>
      </c>
      <c r="G4" s="9">
        <v>0.6</v>
      </c>
      <c r="H4" s="8">
        <f t="shared" si="0"/>
        <v>17800</v>
      </c>
      <c r="I4" s="13">
        <f>E4*H4</f>
        <v>734784</v>
      </c>
    </row>
    <row r="5" ht="44" customHeight="1" spans="1:9">
      <c r="A5" s="5">
        <v>3</v>
      </c>
      <c r="B5" s="5" t="s">
        <v>169</v>
      </c>
      <c r="C5" s="11" t="s">
        <v>170</v>
      </c>
      <c r="D5" s="7" t="s">
        <v>171</v>
      </c>
      <c r="E5" s="8">
        <f>19.63+19.63</f>
        <v>39.26</v>
      </c>
      <c r="F5" s="8">
        <v>2000</v>
      </c>
      <c r="G5" s="9">
        <v>0.6</v>
      </c>
      <c r="H5" s="8">
        <f t="shared" si="0"/>
        <v>17500</v>
      </c>
      <c r="I5" s="13">
        <f>E5*H5+E6*H6</f>
        <v>1021909.2</v>
      </c>
    </row>
    <row r="6" ht="35" customHeight="1" spans="1:9">
      <c r="A6" s="5"/>
      <c r="B6" s="5"/>
      <c r="C6" s="12"/>
      <c r="D6" s="5" t="s">
        <v>172</v>
      </c>
      <c r="E6" s="8">
        <v>18.94</v>
      </c>
      <c r="F6" s="8">
        <v>2300</v>
      </c>
      <c r="G6" s="9">
        <v>0.6</v>
      </c>
      <c r="H6" s="8">
        <f t="shared" si="0"/>
        <v>17680</v>
      </c>
      <c r="I6" s="13"/>
    </row>
    <row r="7" ht="63" customHeight="1"/>
  </sheetData>
  <mergeCells count="5">
    <mergeCell ref="A1:I1"/>
    <mergeCell ref="A5:A6"/>
    <mergeCell ref="B5:B6"/>
    <mergeCell ref="C5:C6"/>
    <mergeCell ref="I5:I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2024-01-12T06:34:00Z</dcterms:created>
  <dcterms:modified xsi:type="dcterms:W3CDTF">2024-01-22T08:31:40Z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EB72D15110D44899BAAC95B24741F739_13</vt:lpwstr>
  </property>
  <property fmtid="{D5CDD505-2E9C-101B-9397-08002B2CF9AE}" pid="3" name="KSOProductBuildVer">
    <vt:lpwstr>2052-11.1.0.14244</vt:lpwstr>
  </property>
</Properties>
</file>